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ta\Desktop\"/>
    </mc:Choice>
  </mc:AlternateContent>
  <bookViews>
    <workbookView xWindow="240" yWindow="72" windowWidth="11580" windowHeight="6792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F65" i="2"/>
  <c r="F38" i="2"/>
  <c r="G65" i="2"/>
  <c r="F64" i="2"/>
  <c r="F59" i="2"/>
  <c r="F60" i="2" s="1"/>
  <c r="F61" i="2" s="1"/>
  <c r="G61" i="2" s="1"/>
  <c r="F54" i="2"/>
  <c r="F53" i="2"/>
  <c r="F52" i="2"/>
  <c r="F51" i="2"/>
  <c r="F50" i="2"/>
  <c r="F49" i="2"/>
  <c r="F48" i="2"/>
  <c r="F47" i="2"/>
  <c r="F46" i="2"/>
  <c r="F45" i="2"/>
  <c r="G45" i="2" s="1"/>
  <c r="F43" i="2"/>
  <c r="F44" i="2"/>
  <c r="F42" i="2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E60" i="2"/>
  <c r="E61" i="2"/>
  <c r="E62" i="2"/>
  <c r="G62" i="2" s="1"/>
  <c r="E63" i="2"/>
  <c r="E64" i="2"/>
  <c r="E65" i="2"/>
  <c r="E66" i="2"/>
  <c r="G66" i="2" s="1"/>
  <c r="E45" i="2"/>
  <c r="B46" i="2"/>
  <c r="B55" i="2"/>
  <c r="B56" i="2"/>
  <c r="B57" i="2"/>
  <c r="B58" i="2"/>
  <c r="B59" i="2"/>
  <c r="B60" i="2"/>
  <c r="B61" i="2"/>
  <c r="B62" i="2"/>
  <c r="B63" i="2"/>
  <c r="B64" i="2"/>
  <c r="B65" i="2"/>
  <c r="B45" i="2"/>
  <c r="A48" i="2"/>
  <c r="B47" i="2" s="1"/>
  <c r="B21" i="2"/>
  <c r="B22" i="2" s="1"/>
  <c r="A21" i="2"/>
  <c r="A20" i="2"/>
  <c r="A19" i="2"/>
  <c r="A18" i="2"/>
  <c r="A17" i="2"/>
  <c r="A16" i="2"/>
  <c r="A15" i="2"/>
  <c r="A14" i="2"/>
  <c r="D10" i="2"/>
  <c r="D11" i="2" s="1"/>
  <c r="E9" i="2"/>
  <c r="G9" i="2" s="1"/>
  <c r="D10" i="1"/>
  <c r="E10" i="1" s="1"/>
  <c r="E9" i="1"/>
  <c r="B21" i="1"/>
  <c r="B22" i="1" s="1"/>
  <c r="A15" i="1"/>
  <c r="A16" i="1"/>
  <c r="A17" i="1"/>
  <c r="A18" i="1"/>
  <c r="A19" i="1"/>
  <c r="A20" i="1"/>
  <c r="A21" i="1"/>
  <c r="A14" i="1"/>
  <c r="G64" i="2" l="1"/>
  <c r="G63" i="2"/>
  <c r="G60" i="2"/>
  <c r="G59" i="2"/>
  <c r="F68" i="2"/>
  <c r="E10" i="2"/>
  <c r="G10" i="2" s="1"/>
  <c r="A22" i="2"/>
  <c r="A49" i="2"/>
  <c r="A50" i="2" s="1"/>
  <c r="A51" i="2" s="1"/>
  <c r="A52" i="2" s="1"/>
  <c r="A53" i="2" s="1"/>
  <c r="A54" i="2" s="1"/>
  <c r="A55" i="2" s="1"/>
  <c r="B54" i="2" s="1"/>
  <c r="B52" i="2"/>
  <c r="B48" i="2"/>
  <c r="D12" i="2"/>
  <c r="E11" i="2"/>
  <c r="G11" i="2" s="1"/>
  <c r="B23" i="2"/>
  <c r="A23" i="2"/>
  <c r="B23" i="1"/>
  <c r="B24" i="1" s="1"/>
  <c r="A23" i="1"/>
  <c r="A22" i="1"/>
  <c r="D11" i="1"/>
  <c r="A24" i="1"/>
  <c r="G68" i="2" l="1"/>
  <c r="B51" i="2"/>
  <c r="B50" i="2"/>
  <c r="B49" i="2"/>
  <c r="B53" i="2"/>
  <c r="B24" i="2"/>
  <c r="A24" i="2"/>
  <c r="D13" i="2"/>
  <c r="E12" i="2"/>
  <c r="G12" i="2" s="1"/>
  <c r="E11" i="1"/>
  <c r="D12" i="1"/>
  <c r="B25" i="1"/>
  <c r="A25" i="1"/>
  <c r="D14" i="2" l="1"/>
  <c r="E13" i="2"/>
  <c r="G13" i="2" s="1"/>
  <c r="B25" i="2"/>
  <c r="A25" i="2"/>
  <c r="E12" i="1"/>
  <c r="D13" i="1"/>
  <c r="A26" i="1"/>
  <c r="B26" i="1"/>
  <c r="B26" i="2" l="1"/>
  <c r="A26" i="2"/>
  <c r="D15" i="2"/>
  <c r="E14" i="2"/>
  <c r="G14" i="2" s="1"/>
  <c r="E13" i="1"/>
  <c r="D14" i="1"/>
  <c r="B27" i="1"/>
  <c r="A27" i="1"/>
  <c r="D16" i="2" l="1"/>
  <c r="E15" i="2"/>
  <c r="G15" i="2" s="1"/>
  <c r="B27" i="2"/>
  <c r="A27" i="2"/>
  <c r="E14" i="1"/>
  <c r="D15" i="1"/>
  <c r="A28" i="1"/>
  <c r="B28" i="1"/>
  <c r="B28" i="2" l="1"/>
  <c r="A28" i="2"/>
  <c r="D17" i="2"/>
  <c r="E16" i="2"/>
  <c r="G16" i="2" s="1"/>
  <c r="E15" i="1"/>
  <c r="D16" i="1"/>
  <c r="B29" i="1"/>
  <c r="A29" i="1"/>
  <c r="D18" i="2" l="1"/>
  <c r="E17" i="2"/>
  <c r="G17" i="2" s="1"/>
  <c r="B29" i="2"/>
  <c r="A29" i="2"/>
  <c r="E16" i="1"/>
  <c r="D17" i="1"/>
  <c r="A30" i="1"/>
  <c r="B30" i="1"/>
  <c r="B30" i="2" l="1"/>
  <c r="A30" i="2"/>
  <c r="D19" i="2"/>
  <c r="E18" i="2"/>
  <c r="G18" i="2" s="1"/>
  <c r="E17" i="1"/>
  <c r="D18" i="1"/>
  <c r="A31" i="1"/>
  <c r="B31" i="1"/>
  <c r="D20" i="2" l="1"/>
  <c r="E19" i="2"/>
  <c r="G19" i="2" s="1"/>
  <c r="B31" i="2"/>
  <c r="A31" i="2"/>
  <c r="E18" i="1"/>
  <c r="D19" i="1"/>
  <c r="A32" i="1"/>
  <c r="B32" i="1"/>
  <c r="B32" i="2" l="1"/>
  <c r="A32" i="2"/>
  <c r="E20" i="2"/>
  <c r="G20" i="2" s="1"/>
  <c r="D21" i="2"/>
  <c r="E19" i="1"/>
  <c r="D20" i="1"/>
  <c r="A33" i="1"/>
  <c r="B33" i="1"/>
  <c r="B33" i="2" l="1"/>
  <c r="A33" i="2"/>
  <c r="E21" i="2"/>
  <c r="G21" i="2" s="1"/>
  <c r="D22" i="2"/>
  <c r="E20" i="1"/>
  <c r="D21" i="1"/>
  <c r="A34" i="1"/>
  <c r="B34" i="1"/>
  <c r="E22" i="2" l="1"/>
  <c r="G22" i="2" s="1"/>
  <c r="D23" i="2"/>
  <c r="B34" i="2"/>
  <c r="A34" i="2"/>
  <c r="E21" i="1"/>
  <c r="D22" i="1"/>
  <c r="A35" i="1"/>
  <c r="B35" i="1"/>
  <c r="A36" i="1" s="1"/>
  <c r="E23" i="2" l="1"/>
  <c r="G23" i="2" s="1"/>
  <c r="D24" i="2"/>
  <c r="B35" i="2"/>
  <c r="A36" i="2" s="1"/>
  <c r="A35" i="2"/>
  <c r="E22" i="1"/>
  <c r="D23" i="1"/>
  <c r="E24" i="2" l="1"/>
  <c r="G24" i="2" s="1"/>
  <c r="D25" i="2"/>
  <c r="E23" i="1"/>
  <c r="D24" i="1"/>
  <c r="E25" i="2" l="1"/>
  <c r="G25" i="2" s="1"/>
  <c r="D26" i="2"/>
  <c r="E24" i="1"/>
  <c r="D25" i="1"/>
  <c r="E26" i="2" l="1"/>
  <c r="G26" i="2" s="1"/>
  <c r="D27" i="2"/>
  <c r="E25" i="1"/>
  <c r="D26" i="1"/>
  <c r="E27" i="2" l="1"/>
  <c r="G27" i="2" s="1"/>
  <c r="D28" i="2"/>
  <c r="E26" i="1"/>
  <c r="D27" i="1"/>
  <c r="E28" i="2" l="1"/>
  <c r="G28" i="2" s="1"/>
  <c r="D29" i="2"/>
  <c r="E27" i="1"/>
  <c r="D28" i="1"/>
  <c r="E29" i="2" l="1"/>
  <c r="G29" i="2" s="1"/>
  <c r="D30" i="2"/>
  <c r="E28" i="1"/>
  <c r="D29" i="1"/>
  <c r="E30" i="2" l="1"/>
  <c r="G30" i="2" s="1"/>
  <c r="D31" i="2"/>
  <c r="E29" i="1"/>
  <c r="D30" i="1"/>
  <c r="E31" i="2" l="1"/>
  <c r="G31" i="2" s="1"/>
  <c r="D32" i="2"/>
  <c r="E30" i="1"/>
  <c r="D31" i="1"/>
  <c r="E32" i="2" l="1"/>
  <c r="G32" i="2" s="1"/>
  <c r="D33" i="2"/>
  <c r="E31" i="1"/>
  <c r="D32" i="1"/>
  <c r="E33" i="2" l="1"/>
  <c r="G33" i="2" s="1"/>
  <c r="D34" i="2"/>
  <c r="E32" i="1"/>
  <c r="D33" i="1"/>
  <c r="E34" i="2" l="1"/>
  <c r="G34" i="2" s="1"/>
  <c r="D35" i="2"/>
  <c r="E33" i="1"/>
  <c r="D34" i="1"/>
  <c r="D36" i="2" l="1"/>
  <c r="E36" i="2" s="1"/>
  <c r="G36" i="2" s="1"/>
  <c r="E35" i="2"/>
  <c r="G35" i="2" s="1"/>
  <c r="E34" i="1"/>
  <c r="D35" i="1"/>
  <c r="G38" i="2" l="1"/>
  <c r="E35" i="1"/>
  <c r="D36" i="1"/>
  <c r="E36" i="1" s="1"/>
</calcChain>
</file>

<file path=xl/sharedStrings.xml><?xml version="1.0" encoding="utf-8"?>
<sst xmlns="http://schemas.openxmlformats.org/spreadsheetml/2006/main" count="31" uniqueCount="12">
  <si>
    <t>MINIMUM</t>
  </si>
  <si>
    <t>MAXIMUM</t>
  </si>
  <si>
    <t>TOTAL</t>
  </si>
  <si>
    <t>Contrat de</t>
  </si>
  <si>
    <t>Services</t>
  </si>
  <si>
    <t xml:space="preserve">Contrat </t>
  </si>
  <si>
    <t>D'adhésion</t>
  </si>
  <si>
    <t>Surface en ha</t>
  </si>
  <si>
    <t xml:space="preserve">Nombre de </t>
  </si>
  <si>
    <t>services</t>
  </si>
  <si>
    <t>contrats de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</si>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</sst>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0" fillId="0" borderId="7" xfId="0" applyBorder="1"/>
    <xf numFmtId="0" fontId="0" fillId="0" borderId="5" xfId="0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/>
    <xf numFmtId="164" fontId="0" fillId="0" borderId="11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4" fontId="0" fillId="0" borderId="4" xfId="0" applyNumberFormat="1" applyBorder="1"/>
    <xf numFmtId="4" fontId="0" fillId="0" borderId="8" xfId="0" applyNumberFormat="1" applyBorder="1"/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6"/>
  <sheetViews>
    <sheetView tabSelected="1" workbookViewId="0">
      <selection activeCell="J8" sqref="J8"/>
    </sheetView>
  </sheetViews>
  <sheetFormatPr baseColWidth="10" defaultRowHeight="13.2" x14ac:dyDescent="0.25"/>
  <cols>
    <col min="1" max="1" width="13.33203125" customWidth="1"/>
    <col min="2" max="2" width="13.5546875" customWidth="1"/>
    <col min="3" max="3" width="10.33203125" customWidth="1"/>
    <col min="4" max="4" width="10.5546875" customWidth="1"/>
    <col min="5" max="5" width="13" customWidth="1"/>
  </cols>
  <sheetData>
    <row r="5" spans="1:5" x14ac:dyDescent="0.25">
      <c r="A5" s="15"/>
      <c r="B5" s="20"/>
      <c r="C5" s="16"/>
      <c r="D5" s="20"/>
      <c r="E5" s="17"/>
    </row>
    <row r="6" spans="1:5" x14ac:dyDescent="0.25">
      <c r="A6" s="12" t="s">
        <v>7</v>
      </c>
      <c r="B6" s="21" t="s">
        <v>7</v>
      </c>
      <c r="C6" s="14" t="s">
        <v>3</v>
      </c>
      <c r="D6" s="21" t="s">
        <v>5</v>
      </c>
      <c r="E6" s="2"/>
    </row>
    <row r="7" spans="1:5" x14ac:dyDescent="0.25">
      <c r="A7" s="18" t="s">
        <v>0</v>
      </c>
      <c r="B7" s="21" t="s">
        <v>1</v>
      </c>
      <c r="C7" s="14" t="s">
        <v>4</v>
      </c>
      <c r="D7" s="21" t="s">
        <v>6</v>
      </c>
      <c r="E7" s="19" t="s">
        <v>2</v>
      </c>
    </row>
    <row r="8" spans="1:5" x14ac:dyDescent="0.25">
      <c r="A8" s="6"/>
      <c r="B8" s="7"/>
      <c r="C8" s="8"/>
      <c r="D8" s="7"/>
      <c r="E8" s="9"/>
    </row>
    <row r="9" spans="1:5" x14ac:dyDescent="0.25">
      <c r="A9" s="12">
        <v>0</v>
      </c>
      <c r="B9" s="13">
        <v>20</v>
      </c>
      <c r="C9" s="1">
        <f>47+10</f>
        <v>57</v>
      </c>
      <c r="D9" s="5">
        <v>75</v>
      </c>
      <c r="E9" s="10">
        <f>C9+D9</f>
        <v>132</v>
      </c>
    </row>
    <row r="10" spans="1:5" x14ac:dyDescent="0.25">
      <c r="A10" s="12">
        <v>21</v>
      </c>
      <c r="B10" s="13">
        <v>50</v>
      </c>
      <c r="C10" s="1">
        <f>48+10</f>
        <v>58</v>
      </c>
      <c r="D10" s="5">
        <f>D9</f>
        <v>75</v>
      </c>
      <c r="E10" s="10">
        <f t="shared" ref="E10:E36" si="0">C10+D10</f>
        <v>133</v>
      </c>
    </row>
    <row r="11" spans="1:5" x14ac:dyDescent="0.25">
      <c r="A11" s="12">
        <v>51</v>
      </c>
      <c r="B11" s="13">
        <v>150</v>
      </c>
      <c r="C11" s="1">
        <f>52+10</f>
        <v>62</v>
      </c>
      <c r="D11" s="5">
        <f t="shared" ref="D11:D36" si="1">D10</f>
        <v>75</v>
      </c>
      <c r="E11" s="11">
        <f t="shared" si="0"/>
        <v>137</v>
      </c>
    </row>
    <row r="12" spans="1:5" x14ac:dyDescent="0.25">
      <c r="A12" s="12">
        <v>151</v>
      </c>
      <c r="B12" s="13">
        <v>200</v>
      </c>
      <c r="C12" s="1">
        <f>54+10</f>
        <v>64</v>
      </c>
      <c r="D12" s="5">
        <f t="shared" si="1"/>
        <v>75</v>
      </c>
      <c r="E12" s="11">
        <f t="shared" si="0"/>
        <v>139</v>
      </c>
    </row>
    <row r="13" spans="1:5" x14ac:dyDescent="0.25">
      <c r="A13" s="12">
        <v>201</v>
      </c>
      <c r="B13" s="13">
        <v>250</v>
      </c>
      <c r="C13" s="1">
        <f>74+10</f>
        <v>84</v>
      </c>
      <c r="D13" s="5">
        <f t="shared" si="1"/>
        <v>75</v>
      </c>
      <c r="E13" s="11">
        <f t="shared" si="0"/>
        <v>159</v>
      </c>
    </row>
    <row r="14" spans="1:5" x14ac:dyDescent="0.25">
      <c r="A14" s="12">
        <f>B13+1</f>
        <v>251</v>
      </c>
      <c r="B14" s="13">
        <v>300</v>
      </c>
      <c r="C14" s="1">
        <f>76+10</f>
        <v>86</v>
      </c>
      <c r="D14" s="5">
        <f t="shared" si="1"/>
        <v>75</v>
      </c>
      <c r="E14" s="11">
        <f t="shared" si="0"/>
        <v>161</v>
      </c>
    </row>
    <row r="15" spans="1:5" x14ac:dyDescent="0.25">
      <c r="A15" s="12">
        <f t="shared" ref="A15:A36" si="2">B14+1</f>
        <v>301</v>
      </c>
      <c r="B15" s="13">
        <v>350</v>
      </c>
      <c r="C15" s="1">
        <f>78+10</f>
        <v>88</v>
      </c>
      <c r="D15" s="5">
        <f t="shared" si="1"/>
        <v>75</v>
      </c>
      <c r="E15" s="11">
        <f t="shared" si="0"/>
        <v>163</v>
      </c>
    </row>
    <row r="16" spans="1:5" x14ac:dyDescent="0.25">
      <c r="A16" s="12">
        <f t="shared" si="2"/>
        <v>351</v>
      </c>
      <c r="B16" s="13">
        <v>400</v>
      </c>
      <c r="C16" s="1">
        <f>79+10</f>
        <v>89</v>
      </c>
      <c r="D16" s="5">
        <f t="shared" si="1"/>
        <v>75</v>
      </c>
      <c r="E16" s="11">
        <f t="shared" si="0"/>
        <v>164</v>
      </c>
    </row>
    <row r="17" spans="1:5" x14ac:dyDescent="0.25">
      <c r="A17" s="12">
        <f t="shared" si="2"/>
        <v>401</v>
      </c>
      <c r="B17" s="13">
        <v>450</v>
      </c>
      <c r="C17" s="1">
        <f>117+10</f>
        <v>127</v>
      </c>
      <c r="D17" s="5">
        <f t="shared" si="1"/>
        <v>75</v>
      </c>
      <c r="E17" s="11">
        <f t="shared" si="0"/>
        <v>202</v>
      </c>
    </row>
    <row r="18" spans="1:5" x14ac:dyDescent="0.25">
      <c r="A18" s="12">
        <f t="shared" si="2"/>
        <v>451</v>
      </c>
      <c r="B18" s="13">
        <v>500</v>
      </c>
      <c r="C18" s="1">
        <f>119+10</f>
        <v>129</v>
      </c>
      <c r="D18" s="5">
        <f t="shared" si="1"/>
        <v>75</v>
      </c>
      <c r="E18" s="11">
        <f t="shared" si="0"/>
        <v>204</v>
      </c>
    </row>
    <row r="19" spans="1:5" x14ac:dyDescent="0.25">
      <c r="A19" s="12">
        <f t="shared" si="2"/>
        <v>501</v>
      </c>
      <c r="B19" s="13">
        <v>550</v>
      </c>
      <c r="C19" s="1">
        <f>120+10</f>
        <v>130</v>
      </c>
      <c r="D19" s="5">
        <f t="shared" si="1"/>
        <v>75</v>
      </c>
      <c r="E19" s="11">
        <f t="shared" si="0"/>
        <v>205</v>
      </c>
    </row>
    <row r="20" spans="1:5" x14ac:dyDescent="0.25">
      <c r="A20" s="12">
        <f t="shared" si="2"/>
        <v>551</v>
      </c>
      <c r="B20" s="13">
        <v>600</v>
      </c>
      <c r="C20" s="1">
        <f>121+1</f>
        <v>122</v>
      </c>
      <c r="D20" s="5">
        <f t="shared" si="1"/>
        <v>75</v>
      </c>
      <c r="E20" s="11">
        <f t="shared" si="0"/>
        <v>197</v>
      </c>
    </row>
    <row r="21" spans="1:5" x14ac:dyDescent="0.25">
      <c r="A21" s="12">
        <f t="shared" si="2"/>
        <v>601</v>
      </c>
      <c r="B21" s="13">
        <f>B20+50</f>
        <v>650</v>
      </c>
      <c r="C21" s="1">
        <f>123+10</f>
        <v>133</v>
      </c>
      <c r="D21" s="5">
        <f t="shared" si="1"/>
        <v>75</v>
      </c>
      <c r="E21" s="11">
        <f t="shared" si="0"/>
        <v>208</v>
      </c>
    </row>
    <row r="22" spans="1:5" x14ac:dyDescent="0.25">
      <c r="A22" s="12">
        <f t="shared" si="2"/>
        <v>651</v>
      </c>
      <c r="B22" s="13">
        <f t="shared" ref="B22:B28" si="3">B21+50</f>
        <v>700</v>
      </c>
      <c r="C22" s="1">
        <f>125+10</f>
        <v>135</v>
      </c>
      <c r="D22" s="5">
        <f t="shared" si="1"/>
        <v>75</v>
      </c>
      <c r="E22" s="11">
        <f t="shared" si="0"/>
        <v>210</v>
      </c>
    </row>
    <row r="23" spans="1:5" x14ac:dyDescent="0.25">
      <c r="A23" s="12">
        <f t="shared" si="2"/>
        <v>701</v>
      </c>
      <c r="B23" s="13">
        <f t="shared" si="3"/>
        <v>750</v>
      </c>
      <c r="C23" s="1">
        <f>155+10</f>
        <v>165</v>
      </c>
      <c r="D23" s="5">
        <f t="shared" si="1"/>
        <v>75</v>
      </c>
      <c r="E23" s="11">
        <f t="shared" si="0"/>
        <v>240</v>
      </c>
    </row>
    <row r="24" spans="1:5" x14ac:dyDescent="0.25">
      <c r="A24" s="12">
        <f t="shared" si="2"/>
        <v>751</v>
      </c>
      <c r="B24" s="13">
        <f t="shared" si="3"/>
        <v>800</v>
      </c>
      <c r="C24" s="1">
        <f>157+10</f>
        <v>167</v>
      </c>
      <c r="D24" s="5">
        <f t="shared" si="1"/>
        <v>75</v>
      </c>
      <c r="E24" s="11">
        <f t="shared" si="0"/>
        <v>242</v>
      </c>
    </row>
    <row r="25" spans="1:5" x14ac:dyDescent="0.25">
      <c r="A25" s="12">
        <f t="shared" si="2"/>
        <v>801</v>
      </c>
      <c r="B25" s="13">
        <f t="shared" si="3"/>
        <v>850</v>
      </c>
      <c r="C25" s="1">
        <f>159+10</f>
        <v>169</v>
      </c>
      <c r="D25" s="5">
        <f t="shared" si="1"/>
        <v>75</v>
      </c>
      <c r="E25" s="11">
        <f t="shared" si="0"/>
        <v>244</v>
      </c>
    </row>
    <row r="26" spans="1:5" x14ac:dyDescent="0.25">
      <c r="A26" s="12">
        <f t="shared" si="2"/>
        <v>851</v>
      </c>
      <c r="B26" s="13">
        <f t="shared" si="3"/>
        <v>900</v>
      </c>
      <c r="C26" s="1">
        <f>160+10</f>
        <v>170</v>
      </c>
      <c r="D26" s="5">
        <f t="shared" si="1"/>
        <v>75</v>
      </c>
      <c r="E26" s="11">
        <f t="shared" si="0"/>
        <v>245</v>
      </c>
    </row>
    <row r="27" spans="1:5" x14ac:dyDescent="0.25">
      <c r="A27" s="12">
        <f t="shared" si="2"/>
        <v>901</v>
      </c>
      <c r="B27" s="13">
        <f t="shared" si="3"/>
        <v>950</v>
      </c>
      <c r="C27" s="1">
        <f>161+10</f>
        <v>171</v>
      </c>
      <c r="D27" s="5">
        <f t="shared" si="1"/>
        <v>75</v>
      </c>
      <c r="E27" s="11">
        <f t="shared" si="0"/>
        <v>246</v>
      </c>
    </row>
    <row r="28" spans="1:5" x14ac:dyDescent="0.25">
      <c r="A28" s="12">
        <f t="shared" si="2"/>
        <v>951</v>
      </c>
      <c r="B28" s="13">
        <f t="shared" si="3"/>
        <v>1000</v>
      </c>
      <c r="C28" s="1">
        <f>162+10</f>
        <v>172</v>
      </c>
      <c r="D28" s="5">
        <f t="shared" si="1"/>
        <v>75</v>
      </c>
      <c r="E28" s="11">
        <f t="shared" si="0"/>
        <v>247</v>
      </c>
    </row>
    <row r="29" spans="1:5" x14ac:dyDescent="0.25">
      <c r="A29" s="12">
        <f t="shared" si="2"/>
        <v>1001</v>
      </c>
      <c r="B29" s="13">
        <f>B28+500</f>
        <v>1500</v>
      </c>
      <c r="C29" s="1">
        <f>202+10</f>
        <v>212</v>
      </c>
      <c r="D29" s="5">
        <f t="shared" si="1"/>
        <v>75</v>
      </c>
      <c r="E29" s="11">
        <f t="shared" si="0"/>
        <v>287</v>
      </c>
    </row>
    <row r="30" spans="1:5" x14ac:dyDescent="0.25">
      <c r="A30" s="12">
        <f t="shared" si="2"/>
        <v>1501</v>
      </c>
      <c r="B30" s="13">
        <f>B29+1000</f>
        <v>2500</v>
      </c>
      <c r="C30" s="1">
        <f>211+10</f>
        <v>221</v>
      </c>
      <c r="D30" s="5">
        <f t="shared" si="1"/>
        <v>75</v>
      </c>
      <c r="E30" s="11">
        <f t="shared" si="0"/>
        <v>296</v>
      </c>
    </row>
    <row r="31" spans="1:5" x14ac:dyDescent="0.25">
      <c r="A31" s="12">
        <f t="shared" si="2"/>
        <v>2501</v>
      </c>
      <c r="B31" s="13">
        <f>B30+1500</f>
        <v>4000</v>
      </c>
      <c r="C31" s="1">
        <f>219+10</f>
        <v>229</v>
      </c>
      <c r="D31" s="5">
        <f t="shared" si="1"/>
        <v>75</v>
      </c>
      <c r="E31" s="11">
        <f t="shared" si="0"/>
        <v>304</v>
      </c>
    </row>
    <row r="32" spans="1:5" x14ac:dyDescent="0.25">
      <c r="A32" s="12">
        <f t="shared" si="2"/>
        <v>4001</v>
      </c>
      <c r="B32" s="13">
        <f>B31+1000</f>
        <v>5000</v>
      </c>
      <c r="C32" s="1">
        <f>243+10</f>
        <v>253</v>
      </c>
      <c r="D32" s="5">
        <f t="shared" si="1"/>
        <v>75</v>
      </c>
      <c r="E32" s="11">
        <f t="shared" si="0"/>
        <v>328</v>
      </c>
    </row>
    <row r="33" spans="1:5" x14ac:dyDescent="0.25">
      <c r="A33" s="12">
        <f t="shared" si="2"/>
        <v>5001</v>
      </c>
      <c r="B33" s="13">
        <f>B32+5000</f>
        <v>10000</v>
      </c>
      <c r="C33" s="1">
        <f>315+10</f>
        <v>325</v>
      </c>
      <c r="D33" s="5">
        <f t="shared" si="1"/>
        <v>75</v>
      </c>
      <c r="E33" s="11">
        <f t="shared" si="0"/>
        <v>400</v>
      </c>
    </row>
    <row r="34" spans="1:5" x14ac:dyDescent="0.25">
      <c r="A34" s="12">
        <f t="shared" si="2"/>
        <v>10001</v>
      </c>
      <c r="B34" s="13">
        <f>B33+5000</f>
        <v>15000</v>
      </c>
      <c r="C34" s="1">
        <f>337+10</f>
        <v>347</v>
      </c>
      <c r="D34" s="5">
        <f t="shared" si="1"/>
        <v>75</v>
      </c>
      <c r="E34" s="11">
        <f t="shared" si="0"/>
        <v>422</v>
      </c>
    </row>
    <row r="35" spans="1:5" x14ac:dyDescent="0.25">
      <c r="A35" s="12">
        <f t="shared" si="2"/>
        <v>15001</v>
      </c>
      <c r="B35" s="13">
        <f>B34+5000</f>
        <v>20000</v>
      </c>
      <c r="C35" s="1">
        <f>344+10</f>
        <v>354</v>
      </c>
      <c r="D35" s="5">
        <f t="shared" si="1"/>
        <v>75</v>
      </c>
      <c r="E35" s="11">
        <f t="shared" si="0"/>
        <v>429</v>
      </c>
    </row>
    <row r="36" spans="1:5" x14ac:dyDescent="0.25">
      <c r="A36" s="6">
        <f t="shared" si="2"/>
        <v>20001</v>
      </c>
      <c r="B36" s="7">
        <v>999999</v>
      </c>
      <c r="C36" s="3">
        <f>366+10</f>
        <v>376</v>
      </c>
      <c r="D36" s="4">
        <f t="shared" si="1"/>
        <v>75</v>
      </c>
      <c r="E36" s="9">
        <f t="shared" si="0"/>
        <v>451</v>
      </c>
    </row>
  </sheetData>
  <phoneticPr fontId="0" type="noConversion"/>
  <pageMargins left="0.55118110236220474" right="0.19685039370078741" top="0.19685039370078741" bottom="0.47244094488188981" header="0.11811023622047245" footer="0.51181102362204722"/>
  <pageSetup paperSize="9" scale="150" orientation="portrait" r:id="rId1"/>
  <headerFooter alignWithMargins="0">
    <oddHeader>&amp;CBAREME COTISATIONS 
&amp;8
CONTRAT DE SERVICES ET CONTRAT D'ADHÉSION
EN EUROS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9"/>
  <sheetViews>
    <sheetView workbookViewId="0">
      <selection activeCell="H69" sqref="H69"/>
    </sheetView>
  </sheetViews>
  <sheetFormatPr baseColWidth="10" defaultRowHeight="13.2" x14ac:dyDescent="0.25"/>
  <cols>
    <col min="1" max="1" width="13.33203125" customWidth="1"/>
    <col min="2" max="2" width="13.5546875" customWidth="1"/>
    <col min="3" max="3" width="10.33203125" customWidth="1"/>
    <col min="4" max="4" width="10.5546875" customWidth="1"/>
    <col min="5" max="5" width="13" customWidth="1"/>
  </cols>
  <sheetData>
    <row r="5" spans="1:7" x14ac:dyDescent="0.25">
      <c r="A5" s="15"/>
      <c r="B5" s="20"/>
      <c r="C5" s="16"/>
      <c r="D5" s="20"/>
      <c r="E5" s="17"/>
      <c r="F5" s="20"/>
      <c r="G5" s="20"/>
    </row>
    <row r="6" spans="1:7" x14ac:dyDescent="0.25">
      <c r="A6" s="12" t="s">
        <v>7</v>
      </c>
      <c r="B6" s="21" t="s">
        <v>7</v>
      </c>
      <c r="C6" s="14" t="s">
        <v>3</v>
      </c>
      <c r="D6" s="21" t="s">
        <v>5</v>
      </c>
      <c r="E6" s="2"/>
      <c r="F6" s="21" t="s">
        <v>8</v>
      </c>
      <c r="G6" s="21" t="s">
        <v>11</v>
      </c>
    </row>
    <row r="7" spans="1:7" x14ac:dyDescent="0.25">
      <c r="A7" s="18" t="s">
        <v>0</v>
      </c>
      <c r="B7" s="21" t="s">
        <v>1</v>
      </c>
      <c r="C7" s="14" t="s">
        <v>4</v>
      </c>
      <c r="D7" s="21" t="s">
        <v>6</v>
      </c>
      <c r="E7" s="19" t="s">
        <v>2</v>
      </c>
      <c r="F7" s="21" t="s">
        <v>10</v>
      </c>
      <c r="G7" s="5"/>
    </row>
    <row r="8" spans="1:7" x14ac:dyDescent="0.25">
      <c r="A8" s="6"/>
      <c r="B8" s="7"/>
      <c r="C8" s="8"/>
      <c r="D8" s="7"/>
      <c r="E8" s="9"/>
      <c r="F8" s="27" t="s">
        <v>9</v>
      </c>
      <c r="G8" s="5"/>
    </row>
    <row r="9" spans="1:7" x14ac:dyDescent="0.25">
      <c r="A9" s="12">
        <v>0</v>
      </c>
      <c r="B9" s="13">
        <v>20</v>
      </c>
      <c r="C9" s="1">
        <v>47</v>
      </c>
      <c r="D9" s="5">
        <v>58</v>
      </c>
      <c r="E9" s="10">
        <f>C9+D9</f>
        <v>105</v>
      </c>
      <c r="F9" s="15">
        <v>1</v>
      </c>
      <c r="G9" s="29">
        <f>E9*F9</f>
        <v>105</v>
      </c>
    </row>
    <row r="10" spans="1:7" x14ac:dyDescent="0.25">
      <c r="A10" s="12">
        <v>21</v>
      </c>
      <c r="B10" s="13">
        <v>50</v>
      </c>
      <c r="C10" s="1">
        <v>48</v>
      </c>
      <c r="D10" s="5">
        <f>D9</f>
        <v>58</v>
      </c>
      <c r="E10" s="10">
        <f t="shared" ref="E10:E36" si="0">C10+D10</f>
        <v>106</v>
      </c>
      <c r="F10" s="24">
        <v>26</v>
      </c>
      <c r="G10" s="30">
        <f t="shared" ref="G10:G36" si="1">E10*F10</f>
        <v>2756</v>
      </c>
    </row>
    <row r="11" spans="1:7" x14ac:dyDescent="0.25">
      <c r="A11" s="12">
        <v>51</v>
      </c>
      <c r="B11" s="13">
        <v>150</v>
      </c>
      <c r="C11" s="1">
        <v>52</v>
      </c>
      <c r="D11" s="5">
        <f t="shared" ref="D11:D36" si="2">D10</f>
        <v>58</v>
      </c>
      <c r="E11" s="11">
        <f t="shared" si="0"/>
        <v>110</v>
      </c>
      <c r="F11" s="24">
        <v>71</v>
      </c>
      <c r="G11" s="30">
        <f t="shared" si="1"/>
        <v>7810</v>
      </c>
    </row>
    <row r="12" spans="1:7" x14ac:dyDescent="0.25">
      <c r="A12" s="12">
        <v>151</v>
      </c>
      <c r="B12" s="13">
        <v>200</v>
      </c>
      <c r="C12" s="1">
        <v>54</v>
      </c>
      <c r="D12" s="5">
        <f t="shared" si="2"/>
        <v>58</v>
      </c>
      <c r="E12" s="11">
        <f t="shared" si="0"/>
        <v>112</v>
      </c>
      <c r="F12" s="24">
        <v>27</v>
      </c>
      <c r="G12" s="30">
        <f t="shared" si="1"/>
        <v>3024</v>
      </c>
    </row>
    <row r="13" spans="1:7" x14ac:dyDescent="0.25">
      <c r="A13" s="12">
        <v>201</v>
      </c>
      <c r="B13" s="13">
        <v>250</v>
      </c>
      <c r="C13" s="1">
        <v>74</v>
      </c>
      <c r="D13" s="5">
        <f t="shared" si="2"/>
        <v>58</v>
      </c>
      <c r="E13" s="11">
        <f t="shared" si="0"/>
        <v>132</v>
      </c>
      <c r="F13" s="24">
        <v>19</v>
      </c>
      <c r="G13" s="30">
        <f t="shared" si="1"/>
        <v>2508</v>
      </c>
    </row>
    <row r="14" spans="1:7" x14ac:dyDescent="0.25">
      <c r="A14" s="12">
        <f>B13+1</f>
        <v>251</v>
      </c>
      <c r="B14" s="13">
        <v>300</v>
      </c>
      <c r="C14" s="1">
        <v>76</v>
      </c>
      <c r="D14" s="5">
        <f t="shared" si="2"/>
        <v>58</v>
      </c>
      <c r="E14" s="11">
        <f t="shared" si="0"/>
        <v>134</v>
      </c>
      <c r="F14" s="24">
        <v>20</v>
      </c>
      <c r="G14" s="30">
        <f t="shared" si="1"/>
        <v>2680</v>
      </c>
    </row>
    <row r="15" spans="1:7" x14ac:dyDescent="0.25">
      <c r="A15" s="12">
        <f t="shared" ref="A15:A36" si="3">B14+1</f>
        <v>301</v>
      </c>
      <c r="B15" s="13">
        <v>350</v>
      </c>
      <c r="C15" s="1">
        <v>78</v>
      </c>
      <c r="D15" s="5">
        <f t="shared" si="2"/>
        <v>58</v>
      </c>
      <c r="E15" s="11">
        <f t="shared" si="0"/>
        <v>136</v>
      </c>
      <c r="F15" s="24">
        <v>23</v>
      </c>
      <c r="G15" s="30">
        <f t="shared" si="1"/>
        <v>3128</v>
      </c>
    </row>
    <row r="16" spans="1:7" x14ac:dyDescent="0.25">
      <c r="A16" s="12">
        <f t="shared" si="3"/>
        <v>351</v>
      </c>
      <c r="B16" s="13">
        <v>400</v>
      </c>
      <c r="C16" s="1">
        <v>79</v>
      </c>
      <c r="D16" s="5">
        <f t="shared" si="2"/>
        <v>58</v>
      </c>
      <c r="E16" s="11">
        <f t="shared" si="0"/>
        <v>137</v>
      </c>
      <c r="F16" s="24">
        <v>13</v>
      </c>
      <c r="G16" s="30">
        <f t="shared" si="1"/>
        <v>1781</v>
      </c>
    </row>
    <row r="17" spans="1:7" x14ac:dyDescent="0.25">
      <c r="A17" s="12">
        <f t="shared" si="3"/>
        <v>401</v>
      </c>
      <c r="B17" s="13">
        <v>450</v>
      </c>
      <c r="C17" s="1">
        <v>117</v>
      </c>
      <c r="D17" s="5">
        <f t="shared" si="2"/>
        <v>58</v>
      </c>
      <c r="E17" s="11">
        <f t="shared" si="0"/>
        <v>175</v>
      </c>
      <c r="F17" s="24">
        <v>12</v>
      </c>
      <c r="G17" s="30">
        <f t="shared" si="1"/>
        <v>2100</v>
      </c>
    </row>
    <row r="18" spans="1:7" x14ac:dyDescent="0.25">
      <c r="A18" s="12">
        <f t="shared" si="3"/>
        <v>451</v>
      </c>
      <c r="B18" s="13">
        <v>500</v>
      </c>
      <c r="C18" s="1">
        <v>119</v>
      </c>
      <c r="D18" s="5">
        <f t="shared" si="2"/>
        <v>58</v>
      </c>
      <c r="E18" s="11">
        <f t="shared" si="0"/>
        <v>177</v>
      </c>
      <c r="F18" s="24">
        <v>21</v>
      </c>
      <c r="G18" s="30">
        <f t="shared" si="1"/>
        <v>3717</v>
      </c>
    </row>
    <row r="19" spans="1:7" x14ac:dyDescent="0.25">
      <c r="A19" s="12">
        <f t="shared" si="3"/>
        <v>501</v>
      </c>
      <c r="B19" s="13">
        <v>550</v>
      </c>
      <c r="C19" s="1">
        <v>120</v>
      </c>
      <c r="D19" s="5">
        <f t="shared" si="2"/>
        <v>58</v>
      </c>
      <c r="E19" s="11">
        <f t="shared" si="0"/>
        <v>178</v>
      </c>
      <c r="F19" s="24">
        <v>9</v>
      </c>
      <c r="G19" s="30">
        <f t="shared" si="1"/>
        <v>1602</v>
      </c>
    </row>
    <row r="20" spans="1:7" x14ac:dyDescent="0.25">
      <c r="A20" s="12">
        <f t="shared" si="3"/>
        <v>551</v>
      </c>
      <c r="B20" s="13">
        <v>600</v>
      </c>
      <c r="C20" s="1">
        <v>121</v>
      </c>
      <c r="D20" s="5">
        <f t="shared" si="2"/>
        <v>58</v>
      </c>
      <c r="E20" s="11">
        <f t="shared" si="0"/>
        <v>179</v>
      </c>
      <c r="F20" s="24">
        <v>14</v>
      </c>
      <c r="G20" s="30">
        <f t="shared" si="1"/>
        <v>2506</v>
      </c>
    </row>
    <row r="21" spans="1:7" x14ac:dyDescent="0.25">
      <c r="A21" s="12">
        <f t="shared" si="3"/>
        <v>601</v>
      </c>
      <c r="B21" s="13">
        <f>B20+50</f>
        <v>650</v>
      </c>
      <c r="C21" s="1">
        <v>123</v>
      </c>
      <c r="D21" s="5">
        <f t="shared" si="2"/>
        <v>58</v>
      </c>
      <c r="E21" s="11">
        <f t="shared" si="0"/>
        <v>181</v>
      </c>
      <c r="F21" s="24">
        <v>17</v>
      </c>
      <c r="G21" s="30">
        <f t="shared" si="1"/>
        <v>3077</v>
      </c>
    </row>
    <row r="22" spans="1:7" x14ac:dyDescent="0.25">
      <c r="A22" s="12">
        <f t="shared" si="3"/>
        <v>651</v>
      </c>
      <c r="B22" s="13">
        <f t="shared" ref="B22:B28" si="4">B21+50</f>
        <v>700</v>
      </c>
      <c r="C22" s="1">
        <v>125</v>
      </c>
      <c r="D22" s="5">
        <f t="shared" si="2"/>
        <v>58</v>
      </c>
      <c r="E22" s="11">
        <f t="shared" si="0"/>
        <v>183</v>
      </c>
      <c r="F22" s="24">
        <v>12</v>
      </c>
      <c r="G22" s="30">
        <f t="shared" si="1"/>
        <v>2196</v>
      </c>
    </row>
    <row r="23" spans="1:7" x14ac:dyDescent="0.25">
      <c r="A23" s="12">
        <f t="shared" si="3"/>
        <v>701</v>
      </c>
      <c r="B23" s="13">
        <f t="shared" si="4"/>
        <v>750</v>
      </c>
      <c r="C23" s="1">
        <v>155</v>
      </c>
      <c r="D23" s="5">
        <f t="shared" si="2"/>
        <v>58</v>
      </c>
      <c r="E23" s="11">
        <f t="shared" si="0"/>
        <v>213</v>
      </c>
      <c r="F23" s="24">
        <v>6</v>
      </c>
      <c r="G23" s="30">
        <f t="shared" si="1"/>
        <v>1278</v>
      </c>
    </row>
    <row r="24" spans="1:7" x14ac:dyDescent="0.25">
      <c r="A24" s="12">
        <f t="shared" si="3"/>
        <v>751</v>
      </c>
      <c r="B24" s="13">
        <f t="shared" si="4"/>
        <v>800</v>
      </c>
      <c r="C24" s="1">
        <v>157</v>
      </c>
      <c r="D24" s="5">
        <f t="shared" si="2"/>
        <v>58</v>
      </c>
      <c r="E24" s="11">
        <f t="shared" si="0"/>
        <v>215</v>
      </c>
      <c r="F24" s="24">
        <v>6</v>
      </c>
      <c r="G24" s="30">
        <f t="shared" si="1"/>
        <v>1290</v>
      </c>
    </row>
    <row r="25" spans="1:7" x14ac:dyDescent="0.25">
      <c r="A25" s="12">
        <f t="shared" si="3"/>
        <v>801</v>
      </c>
      <c r="B25" s="13">
        <f t="shared" si="4"/>
        <v>850</v>
      </c>
      <c r="C25" s="1">
        <v>159</v>
      </c>
      <c r="D25" s="5">
        <f t="shared" si="2"/>
        <v>58</v>
      </c>
      <c r="E25" s="11">
        <f t="shared" si="0"/>
        <v>217</v>
      </c>
      <c r="F25" s="24">
        <v>4</v>
      </c>
      <c r="G25" s="30">
        <f t="shared" si="1"/>
        <v>868</v>
      </c>
    </row>
    <row r="26" spans="1:7" x14ac:dyDescent="0.25">
      <c r="A26" s="12">
        <f t="shared" si="3"/>
        <v>851</v>
      </c>
      <c r="B26" s="13">
        <f t="shared" si="4"/>
        <v>900</v>
      </c>
      <c r="C26" s="1">
        <v>160</v>
      </c>
      <c r="D26" s="5">
        <f t="shared" si="2"/>
        <v>58</v>
      </c>
      <c r="E26" s="11">
        <f t="shared" si="0"/>
        <v>218</v>
      </c>
      <c r="F26" s="24">
        <v>5</v>
      </c>
      <c r="G26" s="30">
        <f t="shared" si="1"/>
        <v>1090</v>
      </c>
    </row>
    <row r="27" spans="1:7" x14ac:dyDescent="0.25">
      <c r="A27" s="12">
        <f t="shared" si="3"/>
        <v>901</v>
      </c>
      <c r="B27" s="13">
        <f t="shared" si="4"/>
        <v>950</v>
      </c>
      <c r="C27" s="1">
        <v>161</v>
      </c>
      <c r="D27" s="5">
        <f t="shared" si="2"/>
        <v>58</v>
      </c>
      <c r="E27" s="11">
        <f t="shared" si="0"/>
        <v>219</v>
      </c>
      <c r="F27" s="24">
        <v>9</v>
      </c>
      <c r="G27" s="30">
        <f t="shared" si="1"/>
        <v>1971</v>
      </c>
    </row>
    <row r="28" spans="1:7" x14ac:dyDescent="0.25">
      <c r="A28" s="12">
        <f t="shared" si="3"/>
        <v>951</v>
      </c>
      <c r="B28" s="13">
        <f t="shared" si="4"/>
        <v>1000</v>
      </c>
      <c r="C28" s="1">
        <v>162</v>
      </c>
      <c r="D28" s="5">
        <f t="shared" si="2"/>
        <v>58</v>
      </c>
      <c r="E28" s="11">
        <f t="shared" si="0"/>
        <v>220</v>
      </c>
      <c r="F28" s="24">
        <v>11</v>
      </c>
      <c r="G28" s="30">
        <f t="shared" si="1"/>
        <v>2420</v>
      </c>
    </row>
    <row r="29" spans="1:7" x14ac:dyDescent="0.25">
      <c r="A29" s="12">
        <f t="shared" si="3"/>
        <v>1001</v>
      </c>
      <c r="B29" s="13">
        <f>B28+500</f>
        <v>1500</v>
      </c>
      <c r="C29" s="1">
        <v>202</v>
      </c>
      <c r="D29" s="5">
        <f t="shared" si="2"/>
        <v>58</v>
      </c>
      <c r="E29" s="11">
        <f t="shared" si="0"/>
        <v>260</v>
      </c>
      <c r="F29" s="24">
        <v>45</v>
      </c>
      <c r="G29" s="30">
        <f t="shared" si="1"/>
        <v>11700</v>
      </c>
    </row>
    <row r="30" spans="1:7" x14ac:dyDescent="0.25">
      <c r="A30" s="12">
        <f t="shared" si="3"/>
        <v>1501</v>
      </c>
      <c r="B30" s="13">
        <f>B29+1000</f>
        <v>2500</v>
      </c>
      <c r="C30" s="1">
        <v>211</v>
      </c>
      <c r="D30" s="5">
        <f t="shared" si="2"/>
        <v>58</v>
      </c>
      <c r="E30" s="11">
        <f t="shared" si="0"/>
        <v>269</v>
      </c>
      <c r="F30" s="24">
        <v>29</v>
      </c>
      <c r="G30" s="30">
        <f t="shared" si="1"/>
        <v>7801</v>
      </c>
    </row>
    <row r="31" spans="1:7" x14ac:dyDescent="0.25">
      <c r="A31" s="12">
        <f t="shared" si="3"/>
        <v>2501</v>
      </c>
      <c r="B31" s="13">
        <f>B30+1500</f>
        <v>4000</v>
      </c>
      <c r="C31" s="1">
        <v>219</v>
      </c>
      <c r="D31" s="5">
        <f t="shared" si="2"/>
        <v>58</v>
      </c>
      <c r="E31" s="11">
        <f t="shared" si="0"/>
        <v>277</v>
      </c>
      <c r="F31" s="24">
        <v>26</v>
      </c>
      <c r="G31" s="30">
        <f t="shared" si="1"/>
        <v>7202</v>
      </c>
    </row>
    <row r="32" spans="1:7" x14ac:dyDescent="0.25">
      <c r="A32" s="12">
        <f t="shared" si="3"/>
        <v>4001</v>
      </c>
      <c r="B32" s="13">
        <f>B31+1000</f>
        <v>5000</v>
      </c>
      <c r="C32" s="1">
        <v>243</v>
      </c>
      <c r="D32" s="5">
        <f t="shared" si="2"/>
        <v>58</v>
      </c>
      <c r="E32" s="11">
        <f t="shared" si="0"/>
        <v>301</v>
      </c>
      <c r="F32" s="24">
        <v>2</v>
      </c>
      <c r="G32" s="30">
        <f t="shared" si="1"/>
        <v>602</v>
      </c>
    </row>
    <row r="33" spans="1:7" x14ac:dyDescent="0.25">
      <c r="A33" s="12">
        <f t="shared" si="3"/>
        <v>5001</v>
      </c>
      <c r="B33" s="13">
        <f>B32+5000</f>
        <v>10000</v>
      </c>
      <c r="C33" s="1">
        <v>315</v>
      </c>
      <c r="D33" s="5">
        <f t="shared" si="2"/>
        <v>58</v>
      </c>
      <c r="E33" s="11">
        <f t="shared" si="0"/>
        <v>373</v>
      </c>
      <c r="F33" s="24">
        <v>3</v>
      </c>
      <c r="G33" s="30">
        <f t="shared" si="1"/>
        <v>1119</v>
      </c>
    </row>
    <row r="34" spans="1:7" x14ac:dyDescent="0.25">
      <c r="A34" s="12">
        <f t="shared" si="3"/>
        <v>10001</v>
      </c>
      <c r="B34" s="13">
        <f>B33+5000</f>
        <v>15000</v>
      </c>
      <c r="C34" s="1">
        <v>337</v>
      </c>
      <c r="D34" s="5">
        <f t="shared" si="2"/>
        <v>58</v>
      </c>
      <c r="E34" s="11">
        <f t="shared" si="0"/>
        <v>395</v>
      </c>
      <c r="F34" s="24">
        <v>0</v>
      </c>
      <c r="G34" s="30">
        <f t="shared" si="1"/>
        <v>0</v>
      </c>
    </row>
    <row r="35" spans="1:7" x14ac:dyDescent="0.25">
      <c r="A35" s="12">
        <f t="shared" si="3"/>
        <v>15001</v>
      </c>
      <c r="B35" s="13">
        <f>B34+5000</f>
        <v>20000</v>
      </c>
      <c r="C35" s="1">
        <v>344</v>
      </c>
      <c r="D35" s="5">
        <f t="shared" si="2"/>
        <v>58</v>
      </c>
      <c r="E35" s="11">
        <f t="shared" si="0"/>
        <v>402</v>
      </c>
      <c r="F35" s="24">
        <v>0</v>
      </c>
      <c r="G35" s="30">
        <f t="shared" si="1"/>
        <v>0</v>
      </c>
    </row>
    <row r="36" spans="1:7" x14ac:dyDescent="0.25">
      <c r="A36" s="6">
        <f t="shared" si="3"/>
        <v>20001</v>
      </c>
      <c r="B36" s="7">
        <v>999999</v>
      </c>
      <c r="C36" s="3">
        <v>366</v>
      </c>
      <c r="D36" s="4">
        <f t="shared" si="2"/>
        <v>58</v>
      </c>
      <c r="E36" s="9">
        <f t="shared" si="0"/>
        <v>424</v>
      </c>
      <c r="F36" s="25">
        <v>2</v>
      </c>
      <c r="G36" s="31">
        <f t="shared" si="1"/>
        <v>848</v>
      </c>
    </row>
    <row r="37" spans="1:7" x14ac:dyDescent="0.25">
      <c r="A37" s="26"/>
      <c r="B37" s="26"/>
      <c r="C37" s="1"/>
      <c r="D37" s="1"/>
      <c r="E37" s="26"/>
      <c r="F37" s="20"/>
      <c r="G37" s="20"/>
    </row>
    <row r="38" spans="1:7" x14ac:dyDescent="0.25">
      <c r="A38" s="26"/>
      <c r="B38" s="26"/>
      <c r="C38" s="1"/>
      <c r="D38" s="1"/>
      <c r="E38" s="26"/>
      <c r="F38" s="5">
        <f>SUM(F9:F37)</f>
        <v>433</v>
      </c>
      <c r="G38" s="28">
        <f>SUM(G9:G37)</f>
        <v>77179</v>
      </c>
    </row>
    <row r="39" spans="1:7" x14ac:dyDescent="0.25">
      <c r="A39" s="26"/>
      <c r="B39" s="26"/>
      <c r="C39" s="1"/>
      <c r="D39" s="1"/>
      <c r="E39" s="26"/>
      <c r="F39" s="4"/>
      <c r="G39" s="4"/>
    </row>
    <row r="40" spans="1:7" x14ac:dyDescent="0.25">
      <c r="A40" s="26"/>
      <c r="B40" s="26"/>
      <c r="C40" s="1"/>
      <c r="D40" s="1"/>
      <c r="E40" s="26"/>
    </row>
    <row r="41" spans="1:7" x14ac:dyDescent="0.25">
      <c r="A41" s="15"/>
      <c r="B41" s="20"/>
      <c r="C41" s="16"/>
      <c r="D41" s="20"/>
      <c r="E41" s="17"/>
      <c r="F41" s="20"/>
      <c r="G41" s="20"/>
    </row>
    <row r="42" spans="1:7" x14ac:dyDescent="0.25">
      <c r="A42" s="12" t="s">
        <v>7</v>
      </c>
      <c r="B42" s="21" t="s">
        <v>7</v>
      </c>
      <c r="C42" s="14" t="s">
        <v>3</v>
      </c>
      <c r="D42" s="21" t="s">
        <v>5</v>
      </c>
      <c r="E42" s="2"/>
      <c r="F42" s="21" t="str">
        <f>F6</f>
        <v xml:space="preserve">Nombre de </v>
      </c>
      <c r="G42" s="5"/>
    </row>
    <row r="43" spans="1:7" x14ac:dyDescent="0.25">
      <c r="A43" s="18" t="s">
        <v>0</v>
      </c>
      <c r="B43" s="21" t="s">
        <v>1</v>
      </c>
      <c r="C43" s="14" t="s">
        <v>4</v>
      </c>
      <c r="D43" s="21" t="s">
        <v>6</v>
      </c>
      <c r="E43" s="19" t="s">
        <v>2</v>
      </c>
      <c r="F43" s="21" t="str">
        <f t="shared" ref="F43:F44" si="5">F7</f>
        <v>contrats de</v>
      </c>
      <c r="G43" s="5"/>
    </row>
    <row r="44" spans="1:7" x14ac:dyDescent="0.25">
      <c r="A44" s="6"/>
      <c r="B44" s="7"/>
      <c r="C44" s="8"/>
      <c r="D44" s="7"/>
      <c r="E44" s="9"/>
      <c r="F44" s="21" t="str">
        <f t="shared" si="5"/>
        <v>services</v>
      </c>
      <c r="G44" s="5"/>
    </row>
    <row r="45" spans="1:7" x14ac:dyDescent="0.25">
      <c r="A45" s="22">
        <v>0</v>
      </c>
      <c r="B45" s="23">
        <f>A46-1</f>
        <v>100</v>
      </c>
      <c r="C45" s="15">
        <v>60</v>
      </c>
      <c r="D45" s="15">
        <v>58</v>
      </c>
      <c r="E45" s="23">
        <f>C45+D45</f>
        <v>118</v>
      </c>
      <c r="F45" s="33">
        <f>F9+F10+F11/2</f>
        <v>62.5</v>
      </c>
      <c r="G45" s="29">
        <f>E45*F45</f>
        <v>7375</v>
      </c>
    </row>
    <row r="46" spans="1:7" x14ac:dyDescent="0.25">
      <c r="A46" s="12">
        <v>101</v>
      </c>
      <c r="B46" s="13">
        <f t="shared" ref="B46:B65" si="6">A47-1</f>
        <v>200</v>
      </c>
      <c r="C46" s="24">
        <v>70</v>
      </c>
      <c r="D46" s="24">
        <v>58</v>
      </c>
      <c r="E46" s="13">
        <f t="shared" ref="E46:E66" si="7">C46+D46</f>
        <v>128</v>
      </c>
      <c r="F46" s="34">
        <f>F11/2+F12</f>
        <v>62.5</v>
      </c>
      <c r="G46" s="30">
        <f t="shared" ref="G46:G66" si="8">E46*F46</f>
        <v>8000</v>
      </c>
    </row>
    <row r="47" spans="1:7" x14ac:dyDescent="0.25">
      <c r="A47" s="12">
        <v>201</v>
      </c>
      <c r="B47" s="13">
        <f t="shared" si="6"/>
        <v>300</v>
      </c>
      <c r="C47" s="24">
        <v>80</v>
      </c>
      <c r="D47" s="24">
        <v>58</v>
      </c>
      <c r="E47" s="13">
        <f t="shared" si="7"/>
        <v>138</v>
      </c>
      <c r="F47" s="34">
        <f>F13+F14</f>
        <v>39</v>
      </c>
      <c r="G47" s="30">
        <f t="shared" si="8"/>
        <v>5382</v>
      </c>
    </row>
    <row r="48" spans="1:7" x14ac:dyDescent="0.25">
      <c r="A48" s="12">
        <f>A47+100</f>
        <v>301</v>
      </c>
      <c r="B48" s="13">
        <f t="shared" si="6"/>
        <v>400</v>
      </c>
      <c r="C48" s="24">
        <v>90</v>
      </c>
      <c r="D48" s="24">
        <v>58</v>
      </c>
      <c r="E48" s="13">
        <f t="shared" si="7"/>
        <v>148</v>
      </c>
      <c r="F48" s="34">
        <f>F15+F16</f>
        <v>36</v>
      </c>
      <c r="G48" s="30">
        <f t="shared" si="8"/>
        <v>5328</v>
      </c>
    </row>
    <row r="49" spans="1:7" x14ac:dyDescent="0.25">
      <c r="A49" s="12">
        <f t="shared" ref="A49:A55" si="9">A48+100</f>
        <v>401</v>
      </c>
      <c r="B49" s="13">
        <f t="shared" si="6"/>
        <v>500</v>
      </c>
      <c r="C49" s="24">
        <v>100</v>
      </c>
      <c r="D49" s="24">
        <v>58</v>
      </c>
      <c r="E49" s="13">
        <f t="shared" si="7"/>
        <v>158</v>
      </c>
      <c r="F49" s="34">
        <f>F17+F18</f>
        <v>33</v>
      </c>
      <c r="G49" s="30">
        <f t="shared" si="8"/>
        <v>5214</v>
      </c>
    </row>
    <row r="50" spans="1:7" x14ac:dyDescent="0.25">
      <c r="A50" s="12">
        <f t="shared" si="9"/>
        <v>501</v>
      </c>
      <c r="B50" s="13">
        <f t="shared" si="6"/>
        <v>600</v>
      </c>
      <c r="C50" s="24">
        <v>120</v>
      </c>
      <c r="D50" s="24">
        <v>58</v>
      </c>
      <c r="E50" s="13">
        <f t="shared" si="7"/>
        <v>178</v>
      </c>
      <c r="F50" s="34">
        <f>F19+F20</f>
        <v>23</v>
      </c>
      <c r="G50" s="30">
        <f t="shared" si="8"/>
        <v>4094</v>
      </c>
    </row>
    <row r="51" spans="1:7" x14ac:dyDescent="0.25">
      <c r="A51" s="12">
        <f t="shared" si="9"/>
        <v>601</v>
      </c>
      <c r="B51" s="13">
        <f t="shared" si="6"/>
        <v>700</v>
      </c>
      <c r="C51" s="24">
        <v>140</v>
      </c>
      <c r="D51" s="24">
        <v>58</v>
      </c>
      <c r="E51" s="13">
        <f t="shared" si="7"/>
        <v>198</v>
      </c>
      <c r="F51" s="34">
        <f>F21+F22</f>
        <v>29</v>
      </c>
      <c r="G51" s="30">
        <f t="shared" si="8"/>
        <v>5742</v>
      </c>
    </row>
    <row r="52" spans="1:7" x14ac:dyDescent="0.25">
      <c r="A52" s="12">
        <f t="shared" si="9"/>
        <v>701</v>
      </c>
      <c r="B52" s="13">
        <f t="shared" si="6"/>
        <v>800</v>
      </c>
      <c r="C52" s="24">
        <v>160</v>
      </c>
      <c r="D52" s="24">
        <v>58</v>
      </c>
      <c r="E52" s="13">
        <f t="shared" si="7"/>
        <v>218</v>
      </c>
      <c r="F52" s="34">
        <f>F23+F24</f>
        <v>12</v>
      </c>
      <c r="G52" s="30">
        <f t="shared" si="8"/>
        <v>2616</v>
      </c>
    </row>
    <row r="53" spans="1:7" x14ac:dyDescent="0.25">
      <c r="A53" s="12">
        <f t="shared" si="9"/>
        <v>801</v>
      </c>
      <c r="B53" s="13">
        <f t="shared" si="6"/>
        <v>900</v>
      </c>
      <c r="C53" s="24">
        <v>180</v>
      </c>
      <c r="D53" s="24">
        <v>58</v>
      </c>
      <c r="E53" s="13">
        <f t="shared" si="7"/>
        <v>238</v>
      </c>
      <c r="F53" s="34">
        <f>F25+F26</f>
        <v>9</v>
      </c>
      <c r="G53" s="30">
        <f t="shared" si="8"/>
        <v>2142</v>
      </c>
    </row>
    <row r="54" spans="1:7" x14ac:dyDescent="0.25">
      <c r="A54" s="12">
        <f t="shared" si="9"/>
        <v>901</v>
      </c>
      <c r="B54" s="13">
        <f t="shared" si="6"/>
        <v>1000</v>
      </c>
      <c r="C54" s="24">
        <v>200</v>
      </c>
      <c r="D54" s="24">
        <v>58</v>
      </c>
      <c r="E54" s="13">
        <f t="shared" si="7"/>
        <v>258</v>
      </c>
      <c r="F54" s="34">
        <f>F27+F28</f>
        <v>20</v>
      </c>
      <c r="G54" s="30">
        <f t="shared" si="8"/>
        <v>5160</v>
      </c>
    </row>
    <row r="55" spans="1:7" x14ac:dyDescent="0.25">
      <c r="A55" s="12">
        <f t="shared" si="9"/>
        <v>1001</v>
      </c>
      <c r="B55" s="13">
        <f t="shared" si="6"/>
        <v>1200</v>
      </c>
      <c r="C55" s="24">
        <v>210</v>
      </c>
      <c r="D55" s="24">
        <v>58</v>
      </c>
      <c r="E55" s="13">
        <f t="shared" si="7"/>
        <v>268</v>
      </c>
      <c r="F55" s="34">
        <v>18</v>
      </c>
      <c r="G55" s="30">
        <f t="shared" si="8"/>
        <v>4824</v>
      </c>
    </row>
    <row r="56" spans="1:7" x14ac:dyDescent="0.25">
      <c r="A56" s="12">
        <v>1201</v>
      </c>
      <c r="B56" s="13">
        <f t="shared" si="6"/>
        <v>1400</v>
      </c>
      <c r="C56" s="24">
        <v>220</v>
      </c>
      <c r="D56" s="24">
        <v>58</v>
      </c>
      <c r="E56" s="13">
        <f t="shared" si="7"/>
        <v>278</v>
      </c>
      <c r="F56" s="34">
        <v>18</v>
      </c>
      <c r="G56" s="30">
        <f t="shared" si="8"/>
        <v>5004</v>
      </c>
    </row>
    <row r="57" spans="1:7" x14ac:dyDescent="0.25">
      <c r="A57" s="12">
        <v>1401</v>
      </c>
      <c r="B57" s="13">
        <f t="shared" si="6"/>
        <v>1600</v>
      </c>
      <c r="C57" s="24">
        <v>230</v>
      </c>
      <c r="D57" s="24">
        <v>58</v>
      </c>
      <c r="E57" s="13">
        <f t="shared" si="7"/>
        <v>288</v>
      </c>
      <c r="F57" s="34">
        <v>11.9</v>
      </c>
      <c r="G57" s="30">
        <f t="shared" si="8"/>
        <v>3427.2000000000003</v>
      </c>
    </row>
    <row r="58" spans="1:7" x14ac:dyDescent="0.25">
      <c r="A58" s="12">
        <v>1601</v>
      </c>
      <c r="B58" s="13">
        <f t="shared" si="6"/>
        <v>1800</v>
      </c>
      <c r="C58" s="24">
        <v>240</v>
      </c>
      <c r="D58" s="24">
        <v>58</v>
      </c>
      <c r="E58" s="13">
        <f t="shared" si="7"/>
        <v>298</v>
      </c>
      <c r="F58" s="34">
        <v>5.8</v>
      </c>
      <c r="G58" s="30">
        <f t="shared" si="8"/>
        <v>1728.3999999999999</v>
      </c>
    </row>
    <row r="59" spans="1:7" x14ac:dyDescent="0.25">
      <c r="A59" s="12">
        <v>1801</v>
      </c>
      <c r="B59" s="13">
        <f t="shared" si="6"/>
        <v>2000</v>
      </c>
      <c r="C59" s="24">
        <v>250</v>
      </c>
      <c r="D59" s="24">
        <v>58</v>
      </c>
      <c r="E59" s="13">
        <f t="shared" si="7"/>
        <v>308</v>
      </c>
      <c r="F59" s="34">
        <f>F58</f>
        <v>5.8</v>
      </c>
      <c r="G59" s="30">
        <f t="shared" si="8"/>
        <v>1786.3999999999999</v>
      </c>
    </row>
    <row r="60" spans="1:7" x14ac:dyDescent="0.25">
      <c r="A60" s="12">
        <v>2001</v>
      </c>
      <c r="B60" s="13">
        <f t="shared" si="6"/>
        <v>2200</v>
      </c>
      <c r="C60" s="24">
        <v>260</v>
      </c>
      <c r="D60" s="24">
        <v>58</v>
      </c>
      <c r="E60" s="13">
        <f t="shared" si="7"/>
        <v>318</v>
      </c>
      <c r="F60" s="34">
        <f>F59</f>
        <v>5.8</v>
      </c>
      <c r="G60" s="30">
        <f t="shared" si="8"/>
        <v>1844.3999999999999</v>
      </c>
    </row>
    <row r="61" spans="1:7" x14ac:dyDescent="0.25">
      <c r="A61" s="12">
        <v>2201</v>
      </c>
      <c r="B61" s="13">
        <f t="shared" si="6"/>
        <v>2400</v>
      </c>
      <c r="C61" s="24">
        <v>270</v>
      </c>
      <c r="D61" s="24">
        <v>58</v>
      </c>
      <c r="E61" s="13">
        <f t="shared" si="7"/>
        <v>328</v>
      </c>
      <c r="F61" s="34">
        <f>F60</f>
        <v>5.8</v>
      </c>
      <c r="G61" s="30">
        <f t="shared" si="8"/>
        <v>1902.3999999999999</v>
      </c>
    </row>
    <row r="62" spans="1:7" x14ac:dyDescent="0.25">
      <c r="A62" s="12">
        <v>2401</v>
      </c>
      <c r="B62" s="13">
        <f t="shared" si="6"/>
        <v>2600</v>
      </c>
      <c r="C62" s="24">
        <v>280</v>
      </c>
      <c r="D62" s="24">
        <v>58</v>
      </c>
      <c r="E62" s="13">
        <f t="shared" si="7"/>
        <v>338</v>
      </c>
      <c r="F62" s="34">
        <v>4.63</v>
      </c>
      <c r="G62" s="30">
        <f t="shared" si="8"/>
        <v>1564.94</v>
      </c>
    </row>
    <row r="63" spans="1:7" x14ac:dyDescent="0.25">
      <c r="A63" s="12">
        <v>2601</v>
      </c>
      <c r="B63" s="13">
        <f t="shared" si="6"/>
        <v>2800</v>
      </c>
      <c r="C63" s="24">
        <v>290</v>
      </c>
      <c r="D63" s="24">
        <v>58</v>
      </c>
      <c r="E63" s="13">
        <f t="shared" si="7"/>
        <v>348</v>
      </c>
      <c r="F63" s="34">
        <v>3.46</v>
      </c>
      <c r="G63" s="30">
        <f t="shared" si="8"/>
        <v>1204.08</v>
      </c>
    </row>
    <row r="64" spans="1:7" x14ac:dyDescent="0.25">
      <c r="A64" s="12">
        <v>2801</v>
      </c>
      <c r="B64" s="13">
        <f t="shared" si="6"/>
        <v>3000</v>
      </c>
      <c r="C64" s="24">
        <v>300</v>
      </c>
      <c r="D64" s="24">
        <v>58</v>
      </c>
      <c r="E64" s="13">
        <f t="shared" si="7"/>
        <v>358</v>
      </c>
      <c r="F64" s="34">
        <f>F63</f>
        <v>3.46</v>
      </c>
      <c r="G64" s="30">
        <f t="shared" si="8"/>
        <v>1238.68</v>
      </c>
    </row>
    <row r="65" spans="1:7" x14ac:dyDescent="0.25">
      <c r="A65" s="12">
        <v>3001</v>
      </c>
      <c r="B65" s="13">
        <f t="shared" si="6"/>
        <v>5000</v>
      </c>
      <c r="C65" s="24">
        <v>310</v>
      </c>
      <c r="D65" s="24">
        <v>58</v>
      </c>
      <c r="E65" s="13">
        <f t="shared" si="7"/>
        <v>368</v>
      </c>
      <c r="F65" s="34">
        <f>17.3+2</f>
        <v>19.3</v>
      </c>
      <c r="G65" s="30">
        <f t="shared" si="8"/>
        <v>7102.4000000000005</v>
      </c>
    </row>
    <row r="66" spans="1:7" x14ac:dyDescent="0.25">
      <c r="A66" s="6">
        <v>5001</v>
      </c>
      <c r="B66" s="7">
        <v>7000</v>
      </c>
      <c r="C66" s="25">
        <v>320</v>
      </c>
      <c r="D66" s="25">
        <v>58</v>
      </c>
      <c r="E66" s="7">
        <f t="shared" si="7"/>
        <v>378</v>
      </c>
      <c r="F66" s="34">
        <v>5</v>
      </c>
      <c r="G66" s="31">
        <f t="shared" si="8"/>
        <v>1890</v>
      </c>
    </row>
    <row r="67" spans="1:7" x14ac:dyDescent="0.25">
      <c r="F67" s="20"/>
      <c r="G67" s="5"/>
    </row>
    <row r="68" spans="1:7" x14ac:dyDescent="0.25">
      <c r="F68" s="32">
        <f>SUM(F45:F67)</f>
        <v>432.95</v>
      </c>
      <c r="G68" s="28">
        <f>SUM(G45:G67)</f>
        <v>84569.899999999965</v>
      </c>
    </row>
    <row r="69" spans="1:7" x14ac:dyDescent="0.25">
      <c r="F69" s="4"/>
      <c r="G69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FDC29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2016-03-04T10:51:19Z</cp:lastPrinted>
  <dcterms:created xsi:type="dcterms:W3CDTF">2002-02-25T15:29:56Z</dcterms:created>
  <dcterms:modified xsi:type="dcterms:W3CDTF">2016-03-04T10:57:03Z</dcterms:modified>
</cp:coreProperties>
</file>